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11580" windowHeight="6795" tabRatio="653" activeTab="0"/>
  </bookViews>
  <sheets>
    <sheet name="PREMIOS" sheetId="1" r:id="rId1"/>
    <sheet name="Roberto" sheetId="2" r:id="rId2"/>
    <sheet name="Lazarini" sheetId="3" r:id="rId3"/>
    <sheet name="Julen" sheetId="4" r:id="rId4"/>
    <sheet name="S. RIfón" sheetId="5" r:id="rId5"/>
    <sheet name="Javi" sheetId="6" r:id="rId6"/>
    <sheet name="Antonio" sheetId="7" r:id="rId7"/>
  </sheets>
  <definedNames>
    <definedName name="_xlnm.Print_Area" localSheetId="0">'PREMIOS'!$A$1:$L$21</definedName>
  </definedNames>
  <calcPr fullCalcOnLoad="1"/>
</workbook>
</file>

<file path=xl/sharedStrings.xml><?xml version="1.0" encoding="utf-8"?>
<sst xmlns="http://schemas.openxmlformats.org/spreadsheetml/2006/main" count="170" uniqueCount="113">
  <si>
    <t>Roberto</t>
  </si>
  <si>
    <t>Corredores</t>
  </si>
  <si>
    <t>Ganado</t>
  </si>
  <si>
    <t>Balance</t>
  </si>
  <si>
    <t>Final</t>
  </si>
  <si>
    <t>Javi</t>
  </si>
  <si>
    <t>S. Rifón</t>
  </si>
  <si>
    <t>GENERAL</t>
  </si>
  <si>
    <t>FAROLILLO</t>
  </si>
  <si>
    <t>MONTAÑA</t>
  </si>
  <si>
    <t>REGULARIDAD</t>
  </si>
  <si>
    <t>ETAPAS</t>
  </si>
  <si>
    <t>LIDER</t>
  </si>
  <si>
    <t>TOTAL</t>
  </si>
  <si>
    <t>Julen</t>
  </si>
  <si>
    <t>S.Rifón</t>
  </si>
  <si>
    <t>GANANCIAS</t>
  </si>
  <si>
    <t>Antonio</t>
  </si>
  <si>
    <t>EQUIPOS</t>
  </si>
  <si>
    <t>RABOBANK</t>
  </si>
  <si>
    <t>1º</t>
  </si>
  <si>
    <t>2º</t>
  </si>
  <si>
    <t>3º</t>
  </si>
  <si>
    <t>4º</t>
  </si>
  <si>
    <t>5º</t>
  </si>
  <si>
    <t>6º</t>
  </si>
  <si>
    <t>7º</t>
  </si>
  <si>
    <t>COFIDIS</t>
  </si>
  <si>
    <t xml:space="preserve">PAGADO  </t>
  </si>
  <si>
    <t>COBRADO</t>
  </si>
  <si>
    <t>SALDO</t>
  </si>
  <si>
    <t>REDONDEO</t>
  </si>
  <si>
    <t>CSC</t>
  </si>
  <si>
    <t>LIBERTY</t>
  </si>
  <si>
    <t>EUSKALTEL</t>
  </si>
  <si>
    <t>AG2R</t>
  </si>
  <si>
    <t>JULEN</t>
  </si>
  <si>
    <t>LOTTO</t>
  </si>
  <si>
    <t>GEROSTEINER</t>
  </si>
  <si>
    <t>CREDIT AGRICOLE</t>
  </si>
  <si>
    <t>PHONAK</t>
  </si>
  <si>
    <t>Lazarini</t>
  </si>
  <si>
    <t>VINOKOUROV</t>
  </si>
  <si>
    <t>MC EWEN</t>
  </si>
  <si>
    <t>KLODEN</t>
  </si>
  <si>
    <t>MENCHOV</t>
  </si>
  <si>
    <t>M WHITE</t>
  </si>
  <si>
    <t>LUDEWIG</t>
  </si>
  <si>
    <t>MOREAU</t>
  </si>
  <si>
    <t>CANCELLARA</t>
  </si>
  <si>
    <t>BOGUERD</t>
  </si>
  <si>
    <t>B ZBERG</t>
  </si>
  <si>
    <t>BASSO</t>
  </si>
  <si>
    <t>KIRSIPUU</t>
  </si>
  <si>
    <t>SEVILLA</t>
  </si>
  <si>
    <t>SASTRE</t>
  </si>
  <si>
    <t>NAZON</t>
  </si>
  <si>
    <t>GALVEZ</t>
  </si>
  <si>
    <t>ZUBELDIA</t>
  </si>
  <si>
    <t>TRIKI</t>
  </si>
  <si>
    <t>FRIGO</t>
  </si>
  <si>
    <t>HONCHAR</t>
  </si>
  <si>
    <t>FDJ</t>
  </si>
  <si>
    <t>HERAS</t>
  </si>
  <si>
    <t>HUNTER</t>
  </si>
  <si>
    <t>MANCEBO</t>
  </si>
  <si>
    <t>SAVOLDELLI</t>
  </si>
  <si>
    <t>FURLAN</t>
  </si>
  <si>
    <t>GLOMSER</t>
  </si>
  <si>
    <t>F RODRIGUEZ</t>
  </si>
  <si>
    <t>KARPETS</t>
  </si>
  <si>
    <t>GARZELLI</t>
  </si>
  <si>
    <t>GARATE</t>
  </si>
  <si>
    <t>F TELECOM</t>
  </si>
  <si>
    <t>ULLRICH</t>
  </si>
  <si>
    <t>O' GRADY</t>
  </si>
  <si>
    <t>LEIPHEIMER</t>
  </si>
  <si>
    <t>BOTERO</t>
  </si>
  <si>
    <t>MONCOUTIE</t>
  </si>
  <si>
    <t>BACKSTEDT</t>
  </si>
  <si>
    <t>CONTADOR</t>
  </si>
  <si>
    <t>I GLEZ GALDEANO</t>
  </si>
  <si>
    <t>ZABALLA</t>
  </si>
  <si>
    <t>EVANS</t>
  </si>
  <si>
    <t>LIQUIGAS</t>
  </si>
  <si>
    <t>DOMINA</t>
  </si>
  <si>
    <t>SAUNIER</t>
  </si>
  <si>
    <t>ARMSTRONG</t>
  </si>
  <si>
    <t>BOONEN</t>
  </si>
  <si>
    <t>MAYO</t>
  </si>
  <si>
    <t>LANDIS</t>
  </si>
  <si>
    <t>VICIOSO</t>
  </si>
  <si>
    <t>PAGLIARINI</t>
  </si>
  <si>
    <t>GUERINI</t>
  </si>
  <si>
    <t>FLECHA</t>
  </si>
  <si>
    <t>ARVESEN</t>
  </si>
  <si>
    <t>ROGERS</t>
  </si>
  <si>
    <t>FASSA</t>
  </si>
  <si>
    <t>LAMPRE</t>
  </si>
  <si>
    <t>QUICK STEP</t>
  </si>
  <si>
    <t>VALVERDE</t>
  </si>
  <si>
    <t>HUSHORD</t>
  </si>
  <si>
    <t>JULLICH</t>
  </si>
  <si>
    <t>BELOKI</t>
  </si>
  <si>
    <t>KNAVEN</t>
  </si>
  <si>
    <t>LOMBARDI</t>
  </si>
  <si>
    <t>PEREIRO</t>
  </si>
  <si>
    <t>BROCHARD</t>
  </si>
  <si>
    <t>BORTOLAMI</t>
  </si>
  <si>
    <t>ZABRISKIE</t>
  </si>
  <si>
    <t>I. BALLEARS</t>
  </si>
  <si>
    <t>T MOBILE</t>
  </si>
  <si>
    <t>D CHANELL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</si>
</sst>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indexed="57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7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27"/>
  <sheetViews>
    <sheetView tabSelected="1" zoomScale="75" zoomScaleNormal="75" workbookViewId="0" topLeftCell="A1">
      <selection activeCell="L13" sqref="L13"/>
    </sheetView>
  </sheetViews>
  <sheetFormatPr defaultColWidth="11.421875" defaultRowHeight="12.75"/>
  <cols>
    <col min="1" max="1" width="14.140625" style="2" bestFit="1" customWidth="1"/>
    <col min="2" max="2" width="11.00390625" style="2" bestFit="1" customWidth="1"/>
    <col min="3" max="4" width="5.57421875" style="2" customWidth="1"/>
    <col min="5" max="5" width="8.421875" style="2" bestFit="1" customWidth="1"/>
    <col min="6" max="6" width="6.28125" style="2" bestFit="1" customWidth="1"/>
    <col min="7" max="7" width="6.140625" style="2" customWidth="1"/>
    <col min="8" max="8" width="6.421875" style="2" customWidth="1"/>
    <col min="9" max="10" width="8.28125" style="2" customWidth="1"/>
    <col min="11" max="11" width="7.421875" style="2" customWidth="1"/>
    <col min="12" max="15" width="11.421875" style="2" customWidth="1"/>
    <col min="16" max="17" width="4.57421875" style="2" bestFit="1" customWidth="1"/>
    <col min="18" max="18" width="4.7109375" style="2" customWidth="1"/>
    <col min="19" max="25" width="4.57421875" style="2" bestFit="1" customWidth="1"/>
    <col min="26" max="16384" width="11.421875" style="2" customWidth="1"/>
  </cols>
  <sheetData>
    <row r="3" spans="1:8" ht="12.75">
      <c r="A3" s="2" t="s">
        <v>7</v>
      </c>
      <c r="B3" s="2" t="s">
        <v>20</v>
      </c>
      <c r="C3" s="2">
        <v>9</v>
      </c>
      <c r="D3" s="20"/>
      <c r="E3" s="2" t="s">
        <v>11</v>
      </c>
      <c r="F3" s="2" t="s">
        <v>20</v>
      </c>
      <c r="G3" s="2">
        <v>1.75</v>
      </c>
      <c r="H3" s="20">
        <f>G3</f>
        <v>1.75</v>
      </c>
    </row>
    <row r="4" spans="2:8" ht="12.75">
      <c r="B4" s="2" t="s">
        <v>21</v>
      </c>
      <c r="C4" s="2">
        <v>6</v>
      </c>
      <c r="D4" s="20"/>
      <c r="F4" s="2" t="s">
        <v>21</v>
      </c>
      <c r="G4" s="2">
        <v>0.75</v>
      </c>
      <c r="H4" s="20">
        <f>G4</f>
        <v>0.75</v>
      </c>
    </row>
    <row r="5" spans="2:8" ht="12.75">
      <c r="B5" s="2" t="s">
        <v>22</v>
      </c>
      <c r="C5" s="2">
        <v>4</v>
      </c>
      <c r="D5" s="20"/>
      <c r="F5" s="2" t="s">
        <v>22</v>
      </c>
      <c r="G5" s="2">
        <v>0.3</v>
      </c>
      <c r="H5" s="20">
        <f>G5</f>
        <v>0.3</v>
      </c>
    </row>
    <row r="6" spans="2:8" ht="12.75">
      <c r="B6" s="2" t="s">
        <v>23</v>
      </c>
      <c r="C6" s="2">
        <v>3</v>
      </c>
      <c r="D6" s="20"/>
      <c r="F6" s="2" t="s">
        <v>12</v>
      </c>
      <c r="G6" s="2">
        <v>0.2</v>
      </c>
      <c r="H6" s="20">
        <f>G6</f>
        <v>0.2</v>
      </c>
    </row>
    <row r="7" spans="2:4" ht="12.75">
      <c r="B7" s="2" t="s">
        <v>24</v>
      </c>
      <c r="C7" s="2">
        <v>2</v>
      </c>
      <c r="D7" s="20"/>
    </row>
    <row r="8" spans="2:8" ht="12.75">
      <c r="B8" s="2" t="s">
        <v>25</v>
      </c>
      <c r="C8" s="2">
        <v>1</v>
      </c>
      <c r="D8" s="20"/>
      <c r="G8" s="20">
        <f>21*(G5+G4+G3)+20*G6</f>
        <v>62.8</v>
      </c>
      <c r="H8" s="20"/>
    </row>
    <row r="9" spans="2:4" ht="12.75">
      <c r="B9" s="2" t="s">
        <v>26</v>
      </c>
      <c r="C9" s="2">
        <v>0.7</v>
      </c>
      <c r="D9" s="20"/>
    </row>
    <row r="10" spans="2:4" ht="13.5" thickBot="1">
      <c r="B10" s="2" t="s">
        <v>8</v>
      </c>
      <c r="C10" s="2">
        <v>0.5</v>
      </c>
      <c r="D10" s="20"/>
    </row>
    <row r="11" spans="3:15" ht="13.5" thickBot="1">
      <c r="C11" s="2">
        <f>SUM(C3:C10)</f>
        <v>26.2</v>
      </c>
      <c r="I11" s="44" t="s">
        <v>16</v>
      </c>
      <c r="J11" s="45"/>
      <c r="K11" s="11"/>
      <c r="L11" s="21" t="s">
        <v>31</v>
      </c>
      <c r="M11" s="22" t="s">
        <v>28</v>
      </c>
      <c r="N11" s="22" t="s">
        <v>29</v>
      </c>
      <c r="O11" s="23" t="s">
        <v>30</v>
      </c>
    </row>
    <row r="12" spans="1:15" ht="12.75">
      <c r="A12" s="2" t="s">
        <v>9</v>
      </c>
      <c r="B12" s="2">
        <v>2</v>
      </c>
      <c r="I12" s="3" t="s">
        <v>0</v>
      </c>
      <c r="J12" s="29">
        <f>Roberto!B16</f>
        <v>19.5</v>
      </c>
      <c r="K12" s="30">
        <f aca="true" t="shared" si="0" ref="K12:K17">J12-16</f>
        <v>3.5</v>
      </c>
      <c r="L12" s="35">
        <v>3.5</v>
      </c>
      <c r="M12" s="36"/>
      <c r="N12" s="36"/>
      <c r="O12" s="37">
        <f aca="true" t="shared" si="1" ref="O12:O17">M12+L12-N12</f>
        <v>3.5</v>
      </c>
    </row>
    <row r="13" spans="2:15" ht="12.75">
      <c r="B13" s="2">
        <v>0.5</v>
      </c>
      <c r="I13" s="3" t="s">
        <v>14</v>
      </c>
      <c r="J13" s="31">
        <f>Julen!B18</f>
        <v>15.850000000000001</v>
      </c>
      <c r="K13" s="17">
        <f t="shared" si="0"/>
        <v>-0.14999999999999858</v>
      </c>
      <c r="L13" s="38">
        <v>0</v>
      </c>
      <c r="M13" s="24"/>
      <c r="N13" s="24"/>
      <c r="O13" s="25">
        <f t="shared" si="1"/>
        <v>0</v>
      </c>
    </row>
    <row r="14" spans="1:15" ht="12.75">
      <c r="A14" s="2" t="s">
        <v>10</v>
      </c>
      <c r="B14" s="2">
        <v>2</v>
      </c>
      <c r="I14" s="3" t="s">
        <v>41</v>
      </c>
      <c r="J14" s="31">
        <f>Lazarini!B18</f>
        <v>14.500000000000002</v>
      </c>
      <c r="K14" s="17">
        <f t="shared" si="0"/>
        <v>-1.4999999999999982</v>
      </c>
      <c r="L14" s="38">
        <v>-1.5</v>
      </c>
      <c r="M14" s="24"/>
      <c r="N14" s="24"/>
      <c r="O14" s="25">
        <f t="shared" si="1"/>
        <v>-1.5</v>
      </c>
    </row>
    <row r="15" spans="2:15" ht="12.75">
      <c r="B15" s="2">
        <v>0.5</v>
      </c>
      <c r="I15" s="3" t="s">
        <v>15</v>
      </c>
      <c r="J15" s="31">
        <f>'S. RIfón'!B18</f>
        <v>26.250000000000004</v>
      </c>
      <c r="K15" s="17">
        <f t="shared" si="0"/>
        <v>10.250000000000004</v>
      </c>
      <c r="L15" s="39">
        <v>10</v>
      </c>
      <c r="M15" s="26"/>
      <c r="N15" s="24"/>
      <c r="O15" s="25">
        <f t="shared" si="1"/>
        <v>10</v>
      </c>
    </row>
    <row r="16" spans="1:15" ht="12.75">
      <c r="A16" s="2" t="s">
        <v>18</v>
      </c>
      <c r="B16" s="2">
        <v>1.5</v>
      </c>
      <c r="I16" s="3" t="s">
        <v>5</v>
      </c>
      <c r="J16" s="31">
        <f>Javi!B17</f>
        <v>0.3</v>
      </c>
      <c r="K16" s="17">
        <f t="shared" si="0"/>
        <v>-15.7</v>
      </c>
      <c r="L16" s="46">
        <v>-15.5</v>
      </c>
      <c r="M16" s="40"/>
      <c r="N16" s="41"/>
      <c r="O16" s="25">
        <f t="shared" si="1"/>
        <v>-15.5</v>
      </c>
    </row>
    <row r="17" spans="2:15" ht="13.5" thickBot="1">
      <c r="B17" s="2">
        <v>0.5</v>
      </c>
      <c r="I17" s="10" t="s">
        <v>17</v>
      </c>
      <c r="J17" s="31">
        <f>Antonio!B17</f>
        <v>19.599999999999998</v>
      </c>
      <c r="K17" s="17">
        <f t="shared" si="0"/>
        <v>3.599999999999998</v>
      </c>
      <c r="L17" s="47">
        <v>3.5</v>
      </c>
      <c r="M17" s="27"/>
      <c r="N17" s="27"/>
      <c r="O17" s="28">
        <f t="shared" si="1"/>
        <v>3.5</v>
      </c>
    </row>
    <row r="18" spans="9:12" ht="13.5" thickBot="1">
      <c r="I18" s="32"/>
      <c r="J18" s="33">
        <f>SUM(J12:J17)</f>
        <v>96</v>
      </c>
      <c r="K18" s="34">
        <f>SUM(K12:K17)</f>
        <v>5.329070518200751E-15</v>
      </c>
      <c r="L18" s="2">
        <f>SUM(L12:L17)</f>
        <v>0</v>
      </c>
    </row>
    <row r="20" ht="12.75">
      <c r="B20" s="2">
        <f>SUM(B12:B19)</f>
        <v>7</v>
      </c>
    </row>
    <row r="21" spans="5:7" ht="12.75">
      <c r="E21" s="2" t="s">
        <v>13</v>
      </c>
      <c r="F21" s="20">
        <f>C11+B20+G8</f>
        <v>96</v>
      </c>
      <c r="G21" s="20"/>
    </row>
    <row r="22" ht="12" customHeight="1"/>
    <row r="23" spans="9:15" ht="12.75">
      <c r="I23" s="20"/>
      <c r="J23" s="20"/>
      <c r="K23" s="20"/>
      <c r="L23" s="20"/>
      <c r="M23" s="20"/>
      <c r="N23" s="20"/>
      <c r="O23" s="20"/>
    </row>
    <row r="24" spans="16:30" ht="12.75"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6" spans="4:24" ht="12.75">
      <c r="D26" s="2">
        <v>1</v>
      </c>
      <c r="E26" s="2">
        <v>2</v>
      </c>
      <c r="F26" s="2">
        <v>3</v>
      </c>
      <c r="G26" s="2">
        <v>4</v>
      </c>
      <c r="H26" s="2">
        <v>5</v>
      </c>
      <c r="I26" s="2">
        <v>6</v>
      </c>
      <c r="J26" s="2">
        <v>7</v>
      </c>
      <c r="K26" s="2">
        <v>8</v>
      </c>
      <c r="L26" s="2">
        <v>9</v>
      </c>
      <c r="M26" s="2">
        <v>10</v>
      </c>
      <c r="N26" s="2">
        <v>11</v>
      </c>
      <c r="O26" s="2">
        <v>12</v>
      </c>
      <c r="P26" s="2">
        <v>13</v>
      </c>
      <c r="Q26" s="2">
        <v>14</v>
      </c>
      <c r="R26" s="2">
        <v>15</v>
      </c>
      <c r="S26" s="2">
        <v>16</v>
      </c>
      <c r="T26" s="2">
        <v>17</v>
      </c>
      <c r="U26" s="2">
        <v>18</v>
      </c>
      <c r="V26" s="2">
        <v>19</v>
      </c>
      <c r="W26" s="2">
        <v>20</v>
      </c>
      <c r="X26" s="2">
        <v>21</v>
      </c>
    </row>
    <row r="27" spans="4:24" ht="12.75">
      <c r="D27" s="20">
        <f>Roberto!D16+Lazarini!D18+Julen!D18+'S. RIfón'!D18+Javi!D17+Antonio!D17</f>
        <v>2.8</v>
      </c>
      <c r="E27" s="20">
        <f>Roberto!E16+Lazarini!E18+Julen!E18+'S. RIfón'!E18+Javi!E17+Antonio!E17</f>
        <v>3</v>
      </c>
      <c r="F27" s="20">
        <f>Roberto!F16+Lazarini!F18+Julen!F18+'S. RIfón'!F18+Javi!F17+Antonio!F17</f>
        <v>3</v>
      </c>
      <c r="G27" s="20">
        <f>Roberto!G16+Lazarini!G18+Julen!G18+'S. RIfón'!G18+Javi!G17+Antonio!G17</f>
        <v>3</v>
      </c>
      <c r="H27" s="20">
        <f>Roberto!H16+Lazarini!H18+Julen!H18+'S. RIfón'!H18+Javi!H17+Antonio!H17</f>
        <v>3</v>
      </c>
      <c r="I27" s="20">
        <f>Roberto!I16+Lazarini!I18+Julen!I18+'S. RIfón'!I18+Javi!I17+Antonio!I17</f>
        <v>3</v>
      </c>
      <c r="J27" s="20">
        <f>Roberto!J16+Lazarini!J18+Julen!J18+'S. RIfón'!J18+Javi!J17+Antonio!J17</f>
        <v>3</v>
      </c>
      <c r="K27" s="20">
        <f>Roberto!K16+Lazarini!K18+Julen!K18+'S. RIfón'!K18+Javi!K17+Antonio!K17</f>
        <v>3</v>
      </c>
      <c r="L27" s="20">
        <f>Roberto!L16+Lazarini!L18+Julen!L18+'S. RIfón'!L18+Javi!L17+Antonio!L17</f>
        <v>3</v>
      </c>
      <c r="M27" s="20">
        <f>Roberto!M16+Lazarini!M18+Julen!M18+'S. RIfón'!M18+Javi!M17+Antonio!M17</f>
        <v>3</v>
      </c>
      <c r="N27" s="20">
        <f>Roberto!N16+Lazarini!N18+Julen!N18+'S. RIfón'!N18+Javi!N17+Antonio!N17</f>
        <v>3</v>
      </c>
      <c r="O27" s="20">
        <f>Roberto!O16+Lazarini!O18+Julen!O18+'S. RIfón'!O18+Javi!O17+Antonio!O17</f>
        <v>3</v>
      </c>
      <c r="P27" s="20">
        <f>Roberto!P16+Lazarini!P18+Julen!P18+'S. RIfón'!P18+Javi!P17+Antonio!P17</f>
        <v>3</v>
      </c>
      <c r="Q27" s="20">
        <f>Roberto!Q16+Lazarini!Q18+Julen!Q18+'S. RIfón'!Q18+Javi!Q17+Antonio!Q17</f>
        <v>3</v>
      </c>
      <c r="R27" s="20">
        <f>Roberto!R16+Lazarini!R18+Julen!R18+'S. RIfón'!R18+Javi!R17+Antonio!R17</f>
        <v>3</v>
      </c>
      <c r="S27" s="20">
        <f>Roberto!S16+Lazarini!S18+Julen!S18+'S. RIfón'!S18+Javi!S17+Antonio!S17</f>
        <v>3</v>
      </c>
      <c r="T27" s="20">
        <f>Roberto!T16+Lazarini!T18+Julen!T18+'S. RIfón'!T18+Javi!T17+Antonio!T17</f>
        <v>3</v>
      </c>
      <c r="U27" s="20">
        <f>Roberto!U16+Lazarini!U18+Julen!U18+'S. RIfón'!U18+Javi!U17+Antonio!U17</f>
        <v>3</v>
      </c>
      <c r="V27" s="20">
        <f>Roberto!V16+Lazarini!V18+Julen!V18+'S. RIfón'!V18+Javi!V17+Antonio!V17</f>
        <v>3</v>
      </c>
      <c r="W27" s="20">
        <f>Roberto!W16+Lazarini!W18+Julen!W18+'S. RIfón'!W18+Javi!W17+Antonio!W17</f>
        <v>3</v>
      </c>
      <c r="X27" s="20">
        <f>Roberto!X16+Lazarini!X18+Julen!X18+'S. RIfón'!X18+Javi!X17+Antonio!X17</f>
        <v>3</v>
      </c>
    </row>
  </sheetData>
  <mergeCells count="1">
    <mergeCell ref="I11:J11"/>
  </mergeCells>
  <printOptions/>
  <pageMargins left="0.75" right="0.75" top="1" bottom="1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Y4" sqref="Y4"/>
    </sheetView>
  </sheetViews>
  <sheetFormatPr defaultColWidth="11.421875" defaultRowHeight="12.75"/>
  <cols>
    <col min="1" max="1" width="17.8515625" style="7" bestFit="1" customWidth="1"/>
    <col min="2" max="2" width="8.140625" style="7" customWidth="1"/>
    <col min="3" max="3" width="9.140625" style="7" customWidth="1"/>
    <col min="4" max="4" width="6.7109375" style="7" customWidth="1"/>
    <col min="5" max="13" width="4.57421875" style="7" customWidth="1"/>
    <col min="14" max="14" width="4.57421875" style="7" bestFit="1" customWidth="1"/>
    <col min="15" max="18" width="4.57421875" style="7" customWidth="1"/>
    <col min="19" max="19" width="5.00390625" style="7" customWidth="1"/>
    <col min="20" max="24" width="4.57421875" style="7" customWidth="1"/>
    <col min="25" max="25" width="7.140625" style="7" bestFit="1" customWidth="1"/>
    <col min="26" max="26" width="5.28125" style="7" customWidth="1"/>
    <col min="27" max="16384" width="11.421875" style="7" customWidth="1"/>
  </cols>
  <sheetData>
    <row r="1" ht="30" customHeight="1">
      <c r="A1" s="4" t="s">
        <v>0</v>
      </c>
    </row>
    <row r="2" spans="1:25" ht="12.75">
      <c r="A2" s="5" t="s">
        <v>1</v>
      </c>
      <c r="B2" s="6" t="s">
        <v>2</v>
      </c>
      <c r="C2" s="6" t="s">
        <v>3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8" t="s">
        <v>4</v>
      </c>
    </row>
    <row r="3" spans="1:25" ht="12.75">
      <c r="A3" s="9" t="s">
        <v>42</v>
      </c>
      <c r="B3" s="12">
        <f>SUM(D3:Y3)</f>
        <v>7.85</v>
      </c>
      <c r="C3" s="12"/>
      <c r="D3" s="12">
        <f>C23</f>
        <v>0.3</v>
      </c>
      <c r="F3" s="12"/>
      <c r="G3" s="12"/>
      <c r="H3" s="12"/>
      <c r="I3" s="12">
        <v>1.75</v>
      </c>
      <c r="J3" s="12"/>
      <c r="K3" s="12"/>
      <c r="L3" s="12"/>
      <c r="N3" s="12">
        <v>1.75</v>
      </c>
      <c r="P3" s="12"/>
      <c r="Q3" s="12"/>
      <c r="R3" s="12"/>
      <c r="S3" s="12"/>
      <c r="T3" s="12"/>
      <c r="U3" s="12"/>
      <c r="V3" s="12"/>
      <c r="W3" s="12">
        <v>0.3</v>
      </c>
      <c r="X3" s="12">
        <v>1.75</v>
      </c>
      <c r="Y3" s="14">
        <v>2</v>
      </c>
    </row>
    <row r="4" spans="1:25" ht="12.75">
      <c r="A4" s="9" t="s">
        <v>43</v>
      </c>
      <c r="B4" s="12">
        <f aca="true" t="shared" si="0" ref="B4:B15">SUM(D4:Y4)</f>
        <v>5.85</v>
      </c>
      <c r="C4" s="12"/>
      <c r="D4" s="12"/>
      <c r="E4" s="12">
        <f>C23</f>
        <v>0.3</v>
      </c>
      <c r="G4" s="12"/>
      <c r="H4" s="12">
        <v>1.75</v>
      </c>
      <c r="I4" s="12"/>
      <c r="J4" s="12">
        <v>1.75</v>
      </c>
      <c r="K4" s="12"/>
      <c r="L4" s="12"/>
      <c r="M4" s="12"/>
      <c r="O4" s="12"/>
      <c r="P4" s="12">
        <v>1.75</v>
      </c>
      <c r="Q4" s="12"/>
      <c r="R4" s="12"/>
      <c r="S4" s="12"/>
      <c r="T4" s="12"/>
      <c r="U4" s="12"/>
      <c r="V4" s="12"/>
      <c r="W4" s="12"/>
      <c r="X4" s="12">
        <v>0.3</v>
      </c>
      <c r="Y4" s="14"/>
    </row>
    <row r="5" spans="1:25" ht="12.75">
      <c r="A5" s="9" t="s">
        <v>44</v>
      </c>
      <c r="B5" s="12">
        <f t="shared" si="0"/>
        <v>1.75</v>
      </c>
      <c r="C5" s="12"/>
      <c r="D5" s="12"/>
      <c r="E5" s="12"/>
      <c r="F5" s="12"/>
      <c r="G5" s="12"/>
      <c r="H5" s="12"/>
      <c r="I5" s="12"/>
      <c r="J5" s="12"/>
      <c r="K5" s="12">
        <v>1.75</v>
      </c>
      <c r="L5" s="12"/>
      <c r="M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4"/>
    </row>
    <row r="6" spans="1:25" ht="12.75">
      <c r="A6" s="9" t="s">
        <v>45</v>
      </c>
      <c r="B6" s="12">
        <f t="shared" si="0"/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4"/>
    </row>
    <row r="7" spans="1:25" ht="12.75">
      <c r="A7" s="9" t="s">
        <v>46</v>
      </c>
      <c r="B7" s="12">
        <f t="shared" si="0"/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</row>
    <row r="8" spans="1:25" ht="12.75">
      <c r="A8" s="9" t="s">
        <v>47</v>
      </c>
      <c r="B8" s="12">
        <f t="shared" si="0"/>
        <v>0.3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O8" s="12"/>
      <c r="P8" s="12"/>
      <c r="Q8" s="12"/>
      <c r="R8" s="12"/>
      <c r="S8" s="12">
        <v>0.3</v>
      </c>
      <c r="T8" s="12"/>
      <c r="U8" s="12"/>
      <c r="V8" s="12"/>
      <c r="W8" s="12"/>
      <c r="X8" s="12"/>
      <c r="Y8" s="14"/>
    </row>
    <row r="9" spans="1:25" ht="12.75">
      <c r="A9" s="9" t="s">
        <v>48</v>
      </c>
      <c r="B9" s="12">
        <f t="shared" si="0"/>
        <v>2.25</v>
      </c>
      <c r="C9" s="12"/>
      <c r="D9" s="12"/>
      <c r="E9" s="12"/>
      <c r="F9" s="12"/>
      <c r="G9" s="12"/>
      <c r="H9" s="12"/>
      <c r="I9" s="12"/>
      <c r="J9" s="12"/>
      <c r="L9" s="12">
        <v>1.75</v>
      </c>
      <c r="M9" s="12">
        <v>0.2</v>
      </c>
      <c r="N9" s="12">
        <v>0.3</v>
      </c>
      <c r="P9" s="12"/>
      <c r="Q9" s="12"/>
      <c r="R9" s="12"/>
      <c r="S9" s="12"/>
      <c r="T9" s="12"/>
      <c r="U9" s="12"/>
      <c r="V9" s="12"/>
      <c r="W9" s="12"/>
      <c r="X9" s="12"/>
      <c r="Y9" s="14"/>
    </row>
    <row r="10" spans="1:25" ht="12.75">
      <c r="A10" s="9" t="s">
        <v>49</v>
      </c>
      <c r="B10" s="12">
        <f t="shared" si="0"/>
        <v>0.75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>
        <v>0.75</v>
      </c>
      <c r="Y10" s="14"/>
    </row>
    <row r="11" spans="1:25" ht="12.75">
      <c r="A11" s="42" t="s">
        <v>50</v>
      </c>
      <c r="B11" s="12">
        <f t="shared" si="0"/>
        <v>0.75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>
        <v>0.75</v>
      </c>
      <c r="S11" s="12"/>
      <c r="T11" s="12"/>
      <c r="U11" s="12"/>
      <c r="V11" s="12"/>
      <c r="W11" s="12"/>
      <c r="X11" s="12"/>
      <c r="Y11" s="14"/>
    </row>
    <row r="12" spans="1:25" ht="12.75">
      <c r="A12" s="42" t="s">
        <v>51</v>
      </c>
      <c r="B12" s="12">
        <f t="shared" si="0"/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4"/>
    </row>
    <row r="13" spans="1:25" ht="12.75">
      <c r="A13" s="9" t="s">
        <v>39</v>
      </c>
      <c r="B13" s="12">
        <f t="shared" si="0"/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4"/>
    </row>
    <row r="14" spans="1:25" ht="12.75">
      <c r="A14" s="9" t="s">
        <v>33</v>
      </c>
      <c r="B14" s="12">
        <f t="shared" si="0"/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4"/>
    </row>
    <row r="15" spans="1:25" ht="12.75">
      <c r="A15" s="9" t="s">
        <v>40</v>
      </c>
      <c r="B15" s="12">
        <f t="shared" si="0"/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4"/>
    </row>
    <row r="16" spans="1:25" ht="12.75">
      <c r="A16" s="5"/>
      <c r="B16" s="15">
        <f>SUM(B3:B15)</f>
        <v>19.5</v>
      </c>
      <c r="C16" s="15">
        <f>-16+B16</f>
        <v>3.5</v>
      </c>
      <c r="D16" s="16">
        <f>SUM(D3:D15)</f>
        <v>0.3</v>
      </c>
      <c r="E16" s="16">
        <f aca="true" t="shared" si="1" ref="E16:Y16">SUM(E3:E15)</f>
        <v>0.3</v>
      </c>
      <c r="F16" s="16">
        <f t="shared" si="1"/>
        <v>0</v>
      </c>
      <c r="G16" s="16">
        <f t="shared" si="1"/>
        <v>0</v>
      </c>
      <c r="H16" s="16">
        <f>SUM(H3:H15)</f>
        <v>1.75</v>
      </c>
      <c r="I16" s="16">
        <f t="shared" si="1"/>
        <v>1.75</v>
      </c>
      <c r="J16" s="16">
        <f t="shared" si="1"/>
        <v>1.75</v>
      </c>
      <c r="K16" s="16">
        <f t="shared" si="1"/>
        <v>1.75</v>
      </c>
      <c r="L16" s="16">
        <f t="shared" si="1"/>
        <v>1.75</v>
      </c>
      <c r="M16" s="16">
        <f t="shared" si="1"/>
        <v>0.2</v>
      </c>
      <c r="N16" s="16">
        <f>SUM(N3:N15)</f>
        <v>2.05</v>
      </c>
      <c r="O16" s="16">
        <f t="shared" si="1"/>
        <v>0</v>
      </c>
      <c r="P16" s="16">
        <f t="shared" si="1"/>
        <v>1.75</v>
      </c>
      <c r="Q16" s="16">
        <f t="shared" si="1"/>
        <v>0</v>
      </c>
      <c r="R16" s="16">
        <f t="shared" si="1"/>
        <v>0.75</v>
      </c>
      <c r="S16" s="16">
        <f t="shared" si="1"/>
        <v>0.3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0.3</v>
      </c>
      <c r="X16" s="16">
        <f t="shared" si="1"/>
        <v>2.8</v>
      </c>
      <c r="Y16" s="16">
        <f t="shared" si="1"/>
        <v>2</v>
      </c>
    </row>
    <row r="21" spans="1:4" ht="12.75">
      <c r="A21" s="2" t="s">
        <v>11</v>
      </c>
      <c r="B21" s="2" t="s">
        <v>20</v>
      </c>
      <c r="C21" s="20">
        <f>PREMIOS!H3</f>
        <v>1.75</v>
      </c>
      <c r="D21" s="20"/>
    </row>
    <row r="22" spans="1:4" ht="12.75">
      <c r="A22" s="2"/>
      <c r="B22" s="2" t="s">
        <v>21</v>
      </c>
      <c r="C22" s="20">
        <f>PREMIOS!H4</f>
        <v>0.75</v>
      </c>
      <c r="D22" s="20"/>
    </row>
    <row r="23" spans="1:4" ht="12.75">
      <c r="A23" s="2"/>
      <c r="B23" s="2" t="s">
        <v>22</v>
      </c>
      <c r="C23" s="20">
        <f>PREMIOS!H5</f>
        <v>0.3</v>
      </c>
      <c r="D23" s="20"/>
    </row>
    <row r="24" spans="1:4" ht="12.75">
      <c r="A24" s="2"/>
      <c r="B24" s="2" t="s">
        <v>12</v>
      </c>
      <c r="C24" s="20">
        <f>PREMIOS!H6</f>
        <v>0.2</v>
      </c>
      <c r="D24" s="20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zoomScale="75" zoomScaleNormal="75" workbookViewId="0" topLeftCell="A1">
      <selection activeCell="Y7" sqref="Y7"/>
    </sheetView>
  </sheetViews>
  <sheetFormatPr defaultColWidth="11.421875" defaultRowHeight="12.75"/>
  <cols>
    <col min="1" max="1" width="17.00390625" style="2" bestFit="1" customWidth="1"/>
    <col min="2" max="2" width="8.140625" style="2" customWidth="1"/>
    <col min="3" max="3" width="9.140625" style="2" customWidth="1"/>
    <col min="4" max="4" width="9.421875" style="2" customWidth="1"/>
    <col min="5" max="24" width="4.140625" style="2" customWidth="1"/>
    <col min="25" max="25" width="6.421875" style="2" bestFit="1" customWidth="1"/>
    <col min="26" max="26" width="6.421875" style="2" customWidth="1"/>
    <col min="27" max="16384" width="11.421875" style="2" customWidth="1"/>
  </cols>
  <sheetData>
    <row r="1" ht="18">
      <c r="A1" s="1" t="s">
        <v>41</v>
      </c>
    </row>
    <row r="3" spans="1:25" ht="12.75">
      <c r="A3" s="5" t="s">
        <v>1</v>
      </c>
      <c r="B3" s="6" t="s">
        <v>2</v>
      </c>
      <c r="C3" s="6" t="s">
        <v>3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6">
        <v>21</v>
      </c>
      <c r="Y3" s="8" t="s">
        <v>4</v>
      </c>
    </row>
    <row r="4" spans="1:25" ht="12.75">
      <c r="A4" s="9" t="s">
        <v>52</v>
      </c>
      <c r="B4" s="12">
        <f>SUM(D4:Y4)</f>
        <v>7.05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>
        <v>0.75</v>
      </c>
      <c r="R4" s="12"/>
      <c r="S4" s="12"/>
      <c r="T4" s="12"/>
      <c r="U4" s="12">
        <v>0.3</v>
      </c>
      <c r="V4" s="12"/>
      <c r="W4" s="12"/>
      <c r="X4" s="12"/>
      <c r="Y4" s="14">
        <v>6</v>
      </c>
    </row>
    <row r="5" spans="1:25" ht="12.75">
      <c r="A5" s="2" t="s">
        <v>64</v>
      </c>
      <c r="B5" s="12">
        <f aca="true" t="shared" si="0" ref="B5:B17">SUM(D5:Y5)</f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4"/>
    </row>
    <row r="6" spans="1:25" ht="12.75">
      <c r="A6" s="43" t="s">
        <v>65</v>
      </c>
      <c r="B6" s="12">
        <f t="shared" si="0"/>
        <v>3.3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>
        <v>0.3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4">
        <v>3</v>
      </c>
    </row>
    <row r="7" spans="1:25" ht="12.75">
      <c r="A7" s="43" t="s">
        <v>66</v>
      </c>
      <c r="B7" s="12">
        <f t="shared" si="0"/>
        <v>1.75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v>1.75</v>
      </c>
      <c r="U7" s="12"/>
      <c r="V7" s="12"/>
      <c r="W7" s="12"/>
      <c r="X7" s="12"/>
      <c r="Y7" s="14"/>
    </row>
    <row r="8" spans="1:25" ht="12.75">
      <c r="A8" s="43" t="s">
        <v>67</v>
      </c>
      <c r="B8" s="12">
        <f t="shared" si="0"/>
        <v>0.75</v>
      </c>
      <c r="C8" s="12"/>
      <c r="D8" s="12"/>
      <c r="E8" s="12"/>
      <c r="F8" s="12"/>
      <c r="G8" s="12"/>
      <c r="H8" s="12"/>
      <c r="I8" s="12">
        <v>0.75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4"/>
    </row>
    <row r="9" spans="1:25" ht="12.75">
      <c r="A9" s="43" t="s">
        <v>68</v>
      </c>
      <c r="B9" s="12">
        <f t="shared" si="0"/>
        <v>0.3</v>
      </c>
      <c r="C9" s="12"/>
      <c r="D9" s="12"/>
      <c r="E9" s="12"/>
      <c r="F9" s="12"/>
      <c r="G9" s="12"/>
      <c r="H9" s="12"/>
      <c r="I9" s="12"/>
      <c r="J9" s="12">
        <v>0.3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4"/>
    </row>
    <row r="10" spans="1:25" ht="12.75">
      <c r="A10" s="43" t="s">
        <v>69</v>
      </c>
      <c r="B10" s="12">
        <f t="shared" si="0"/>
        <v>0.3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v>0.3</v>
      </c>
      <c r="Q10" s="12"/>
      <c r="R10" s="12"/>
      <c r="S10" s="12"/>
      <c r="T10" s="12"/>
      <c r="U10" s="12"/>
      <c r="V10" s="12"/>
      <c r="W10" s="12"/>
      <c r="X10" s="12"/>
      <c r="Y10" s="14"/>
    </row>
    <row r="11" spans="1:25" ht="12.75">
      <c r="A11" s="43" t="s">
        <v>70</v>
      </c>
      <c r="B11" s="12">
        <f t="shared" si="0"/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4"/>
    </row>
    <row r="12" spans="1:25" ht="12.75">
      <c r="A12" s="43" t="s">
        <v>71</v>
      </c>
      <c r="B12" s="12">
        <f t="shared" si="0"/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4">
        <f>PREMIOS!C14</f>
        <v>0</v>
      </c>
    </row>
    <row r="13" spans="1:25" ht="12.75">
      <c r="A13" s="43" t="s">
        <v>72</v>
      </c>
      <c r="B13" s="12">
        <f t="shared" si="0"/>
        <v>0.3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v>0.3</v>
      </c>
      <c r="P13" s="12"/>
      <c r="Q13" s="12"/>
      <c r="R13" s="12"/>
      <c r="S13" s="12"/>
      <c r="T13" s="12"/>
      <c r="U13" s="12"/>
      <c r="V13" s="12"/>
      <c r="W13" s="12"/>
      <c r="X13" s="12"/>
      <c r="Y13" s="14"/>
    </row>
    <row r="14" spans="1:25" ht="12.75">
      <c r="A14" s="43" t="s">
        <v>32</v>
      </c>
      <c r="B14" s="12">
        <f t="shared" si="0"/>
        <v>0.75</v>
      </c>
      <c r="C14" s="12"/>
      <c r="D14" s="12"/>
      <c r="E14" s="12"/>
      <c r="F14" s="12"/>
      <c r="G14" s="12">
        <v>0.75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4">
        <f>PREMIOS!C16</f>
        <v>0</v>
      </c>
    </row>
    <row r="15" spans="1:25" ht="12.75">
      <c r="A15" s="43" t="s">
        <v>73</v>
      </c>
      <c r="B15" s="12">
        <f t="shared" si="0"/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4"/>
    </row>
    <row r="16" spans="1:25" ht="12.75">
      <c r="A16" s="43" t="s">
        <v>35</v>
      </c>
      <c r="B16" s="12">
        <f t="shared" si="0"/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4"/>
    </row>
    <row r="17" spans="1:25" ht="12.75">
      <c r="A17" s="43" t="s">
        <v>19</v>
      </c>
      <c r="B17" s="12">
        <f t="shared" si="0"/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4"/>
    </row>
    <row r="18" spans="1:25" ht="12.75">
      <c r="A18" s="5"/>
      <c r="B18" s="15">
        <f>SUM(B4:B17)</f>
        <v>14.500000000000002</v>
      </c>
      <c r="C18" s="15">
        <f>-16+B18</f>
        <v>-1.4999999999999982</v>
      </c>
      <c r="D18" s="16">
        <f aca="true" t="shared" si="1" ref="D18:Y18">SUM(D4:D17)</f>
        <v>0</v>
      </c>
      <c r="E18" s="16">
        <f t="shared" si="1"/>
        <v>0</v>
      </c>
      <c r="F18" s="16">
        <f t="shared" si="1"/>
        <v>0</v>
      </c>
      <c r="G18" s="16">
        <f t="shared" si="1"/>
        <v>0.75</v>
      </c>
      <c r="H18" s="16">
        <f t="shared" si="1"/>
        <v>0</v>
      </c>
      <c r="I18" s="16">
        <f t="shared" si="1"/>
        <v>0.75</v>
      </c>
      <c r="J18" s="16">
        <f t="shared" si="1"/>
        <v>0.3</v>
      </c>
      <c r="K18" s="16">
        <f t="shared" si="1"/>
        <v>0</v>
      </c>
      <c r="L18" s="16">
        <f t="shared" si="1"/>
        <v>0</v>
      </c>
      <c r="M18" s="16">
        <f t="shared" si="1"/>
        <v>0.3</v>
      </c>
      <c r="N18" s="16">
        <f t="shared" si="1"/>
        <v>0</v>
      </c>
      <c r="O18" s="16">
        <f t="shared" si="1"/>
        <v>0.3</v>
      </c>
      <c r="P18" s="16">
        <f t="shared" si="1"/>
        <v>0.3</v>
      </c>
      <c r="Q18" s="16">
        <f t="shared" si="1"/>
        <v>0.75</v>
      </c>
      <c r="R18" s="16">
        <f t="shared" si="1"/>
        <v>0</v>
      </c>
      <c r="S18" s="16">
        <f t="shared" si="1"/>
        <v>0</v>
      </c>
      <c r="T18" s="16">
        <f t="shared" si="1"/>
        <v>1.75</v>
      </c>
      <c r="U18" s="16">
        <f t="shared" si="1"/>
        <v>0.3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9</v>
      </c>
    </row>
    <row r="21" spans="1:4" ht="12.75">
      <c r="A21" s="2" t="s">
        <v>11</v>
      </c>
      <c r="B21" s="2" t="s">
        <v>20</v>
      </c>
      <c r="C21" s="20">
        <f>PREMIOS!H3</f>
        <v>1.75</v>
      </c>
      <c r="D21" s="20"/>
    </row>
    <row r="22" spans="2:4" ht="12.75">
      <c r="B22" s="2" t="s">
        <v>21</v>
      </c>
      <c r="C22" s="20">
        <f>PREMIOS!H4</f>
        <v>0.75</v>
      </c>
      <c r="D22" s="20"/>
    </row>
    <row r="23" spans="2:4" ht="12.75">
      <c r="B23" s="2" t="s">
        <v>22</v>
      </c>
      <c r="C23" s="20">
        <f>PREMIOS!H5</f>
        <v>0.3</v>
      </c>
      <c r="D23" s="20"/>
    </row>
    <row r="24" spans="2:4" ht="12.75">
      <c r="B24" s="2" t="s">
        <v>12</v>
      </c>
      <c r="C24" s="20">
        <f>PREMIOS!H6</f>
        <v>0.2</v>
      </c>
      <c r="D24" s="20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zoomScale="75" zoomScaleNormal="75" workbookViewId="0" topLeftCell="A1">
      <selection activeCell="Y6" sqref="Y6"/>
    </sheetView>
  </sheetViews>
  <sheetFormatPr defaultColWidth="11.421875" defaultRowHeight="12.75"/>
  <cols>
    <col min="1" max="1" width="18.28125" style="2" bestFit="1" customWidth="1"/>
    <col min="2" max="2" width="8.140625" style="2" customWidth="1"/>
    <col min="3" max="3" width="9.140625" style="2" customWidth="1"/>
    <col min="4" max="4" width="9.421875" style="2" customWidth="1"/>
    <col min="5" max="19" width="4.7109375" style="2" customWidth="1"/>
    <col min="20" max="20" width="4.140625" style="2" customWidth="1"/>
    <col min="21" max="22" width="4.7109375" style="2" customWidth="1"/>
    <col min="23" max="23" width="4.57421875" style="2" bestFit="1" customWidth="1"/>
    <col min="24" max="24" width="4.140625" style="2" customWidth="1"/>
    <col min="25" max="25" width="4.7109375" style="2" customWidth="1"/>
    <col min="26" max="26" width="6.421875" style="2" customWidth="1"/>
    <col min="27" max="16384" width="11.421875" style="2" customWidth="1"/>
  </cols>
  <sheetData>
    <row r="1" ht="18">
      <c r="A1" s="1" t="s">
        <v>36</v>
      </c>
    </row>
    <row r="3" spans="1:25" ht="12.75">
      <c r="A3" s="5" t="s">
        <v>1</v>
      </c>
      <c r="B3" s="6" t="s">
        <v>2</v>
      </c>
      <c r="C3" s="6" t="s">
        <v>3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6">
        <v>21</v>
      </c>
      <c r="Y3" s="8" t="s">
        <v>4</v>
      </c>
    </row>
    <row r="4" spans="1:25" ht="12.75">
      <c r="A4" s="9" t="s">
        <v>74</v>
      </c>
      <c r="B4" s="12">
        <f>SUM(D4:Y4)</f>
        <v>5.35</v>
      </c>
      <c r="C4" s="12"/>
      <c r="D4" s="12"/>
      <c r="E4" s="12"/>
      <c r="F4" s="12"/>
      <c r="G4" s="12"/>
      <c r="H4" s="12"/>
      <c r="I4" s="12"/>
      <c r="J4" s="12"/>
      <c r="K4" s="12">
        <v>0.3</v>
      </c>
      <c r="L4" s="12"/>
      <c r="M4" s="12"/>
      <c r="N4" s="12"/>
      <c r="O4" s="12"/>
      <c r="P4" s="12"/>
      <c r="Q4" s="12">
        <v>0.3</v>
      </c>
      <c r="R4" s="12"/>
      <c r="S4" s="12"/>
      <c r="T4" s="12"/>
      <c r="U4" s="12"/>
      <c r="V4" s="12"/>
      <c r="W4" s="12">
        <v>0.75</v>
      </c>
      <c r="X4" s="12"/>
      <c r="Y4" s="14">
        <v>4</v>
      </c>
    </row>
    <row r="5" spans="1:25" ht="12.75">
      <c r="A5" s="9" t="s">
        <v>75</v>
      </c>
      <c r="B5" s="12">
        <f aca="true" t="shared" si="0" ref="B5:B17">SUM(D5:Y5)</f>
        <v>2.75</v>
      </c>
      <c r="C5" s="12"/>
      <c r="D5" s="12"/>
      <c r="E5" s="12"/>
      <c r="F5" s="12">
        <f>C22</f>
        <v>0.75</v>
      </c>
      <c r="G5" s="12"/>
      <c r="H5" s="12"/>
      <c r="I5" s="12"/>
      <c r="J5" s="12"/>
      <c r="K5" s="12"/>
      <c r="L5" s="12">
        <v>0.75</v>
      </c>
      <c r="M5" s="12"/>
      <c r="N5" s="12"/>
      <c r="O5" s="12"/>
      <c r="P5" s="12">
        <v>0.75</v>
      </c>
      <c r="Q5" s="12"/>
      <c r="R5" s="12"/>
      <c r="S5" s="12"/>
      <c r="T5" s="12"/>
      <c r="U5" s="12"/>
      <c r="V5" s="12"/>
      <c r="W5" s="12"/>
      <c r="X5" s="12"/>
      <c r="Y5" s="14">
        <v>0.5</v>
      </c>
    </row>
    <row r="6" spans="1:25" ht="12.75">
      <c r="A6" s="9" t="s">
        <v>76</v>
      </c>
      <c r="B6" s="12">
        <f t="shared" si="0"/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4">
        <v>1</v>
      </c>
    </row>
    <row r="7" spans="1:25" ht="12.75">
      <c r="A7" s="9" t="s">
        <v>77</v>
      </c>
      <c r="B7" s="12">
        <f t="shared" si="0"/>
        <v>0.75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v>0.75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</row>
    <row r="8" spans="1:25" ht="12.75">
      <c r="A8" s="9" t="s">
        <v>78</v>
      </c>
      <c r="B8" s="12">
        <f t="shared" si="0"/>
        <v>1.75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v>1.75</v>
      </c>
      <c r="P8" s="12"/>
      <c r="Q8" s="12"/>
      <c r="R8" s="12"/>
      <c r="S8" s="12"/>
      <c r="T8" s="12"/>
      <c r="U8" s="12"/>
      <c r="V8" s="12"/>
      <c r="W8" s="12"/>
      <c r="X8" s="12"/>
      <c r="Y8" s="14"/>
    </row>
    <row r="9" spans="1:25" ht="12.75">
      <c r="A9" s="9" t="s">
        <v>79</v>
      </c>
      <c r="B9" s="12">
        <f t="shared" si="0"/>
        <v>1.05</v>
      </c>
      <c r="C9" s="12"/>
      <c r="D9" s="12"/>
      <c r="E9" s="12"/>
      <c r="F9" s="12">
        <f>C23</f>
        <v>0.3</v>
      </c>
      <c r="G9" s="12"/>
      <c r="H9" s="12"/>
      <c r="I9" s="12"/>
      <c r="J9" s="12">
        <v>0.75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4"/>
    </row>
    <row r="10" spans="1:25" ht="12.75">
      <c r="A10" s="9" t="s">
        <v>80</v>
      </c>
      <c r="B10" s="12">
        <f t="shared" si="0"/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4"/>
    </row>
    <row r="11" spans="1:25" ht="12.75">
      <c r="A11" s="9" t="s">
        <v>81</v>
      </c>
      <c r="B11" s="12">
        <f t="shared" si="0"/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4"/>
    </row>
    <row r="12" spans="1:25" ht="12.75">
      <c r="A12" s="9" t="s">
        <v>82</v>
      </c>
      <c r="B12" s="12">
        <f t="shared" si="0"/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4"/>
    </row>
    <row r="13" spans="1:25" ht="12.75">
      <c r="A13" s="9" t="s">
        <v>83</v>
      </c>
      <c r="B13" s="12">
        <f t="shared" si="0"/>
        <v>3.2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0.75</v>
      </c>
      <c r="T13" s="12"/>
      <c r="U13" s="12">
        <v>1.75</v>
      </c>
      <c r="V13" s="12"/>
      <c r="W13" s="12"/>
      <c r="X13" s="12"/>
      <c r="Y13" s="14">
        <v>0.7</v>
      </c>
    </row>
    <row r="14" spans="1:25" ht="12.75">
      <c r="A14" s="9" t="s">
        <v>84</v>
      </c>
      <c r="B14" s="12">
        <f t="shared" si="0"/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4"/>
    </row>
    <row r="15" spans="1:25" ht="12.75">
      <c r="A15" s="9" t="s">
        <v>85</v>
      </c>
      <c r="B15" s="12">
        <f t="shared" si="0"/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4"/>
    </row>
    <row r="16" spans="1:25" ht="12.75">
      <c r="A16" s="9" t="s">
        <v>86</v>
      </c>
      <c r="B16" s="12">
        <f t="shared" si="0"/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4"/>
    </row>
    <row r="17" spans="1:25" ht="12.75">
      <c r="A17" s="9" t="s">
        <v>34</v>
      </c>
      <c r="B17" s="12">
        <f t="shared" si="0"/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4"/>
    </row>
    <row r="18" spans="1:25" ht="12.75">
      <c r="A18" s="5"/>
      <c r="B18" s="15">
        <f>SUM(B4:B17)</f>
        <v>15.850000000000001</v>
      </c>
      <c r="C18" s="15">
        <f>-16+B18</f>
        <v>-0.14999999999999858</v>
      </c>
      <c r="D18" s="16">
        <f aca="true" t="shared" si="1" ref="D18:Y18">SUM(D4:D17)</f>
        <v>0</v>
      </c>
      <c r="E18" s="16">
        <f t="shared" si="1"/>
        <v>0</v>
      </c>
      <c r="F18" s="16">
        <f t="shared" si="1"/>
        <v>1.05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0.75</v>
      </c>
      <c r="K18" s="16">
        <f t="shared" si="1"/>
        <v>0.3</v>
      </c>
      <c r="L18" s="16">
        <f t="shared" si="1"/>
        <v>0.75</v>
      </c>
      <c r="M18" s="16">
        <f t="shared" si="1"/>
        <v>0</v>
      </c>
      <c r="N18" s="16">
        <f t="shared" si="1"/>
        <v>0.75</v>
      </c>
      <c r="O18" s="16">
        <f t="shared" si="1"/>
        <v>1.75</v>
      </c>
      <c r="P18" s="16">
        <f t="shared" si="1"/>
        <v>0.75</v>
      </c>
      <c r="Q18" s="16">
        <f t="shared" si="1"/>
        <v>0.3</v>
      </c>
      <c r="R18" s="16">
        <f t="shared" si="1"/>
        <v>0</v>
      </c>
      <c r="S18" s="16">
        <f t="shared" si="1"/>
        <v>0.75</v>
      </c>
      <c r="T18" s="16">
        <f t="shared" si="1"/>
        <v>0</v>
      </c>
      <c r="U18" s="16">
        <f t="shared" si="1"/>
        <v>1.75</v>
      </c>
      <c r="V18" s="16">
        <f t="shared" si="1"/>
        <v>0</v>
      </c>
      <c r="W18" s="16">
        <f t="shared" si="1"/>
        <v>0.75</v>
      </c>
      <c r="X18" s="16">
        <f t="shared" si="1"/>
        <v>0</v>
      </c>
      <c r="Y18" s="16">
        <f t="shared" si="1"/>
        <v>6.2</v>
      </c>
    </row>
    <row r="21" spans="1:4" ht="12.75">
      <c r="A21" s="2" t="s">
        <v>11</v>
      </c>
      <c r="B21" s="2" t="s">
        <v>20</v>
      </c>
      <c r="C21" s="20">
        <f>PREMIOS!H3</f>
        <v>1.75</v>
      </c>
      <c r="D21" s="20"/>
    </row>
    <row r="22" spans="2:4" ht="12.75">
      <c r="B22" s="2" t="s">
        <v>21</v>
      </c>
      <c r="C22" s="20">
        <f>PREMIOS!H4</f>
        <v>0.75</v>
      </c>
      <c r="D22" s="20"/>
    </row>
    <row r="23" spans="2:4" ht="12.75">
      <c r="B23" s="2" t="s">
        <v>22</v>
      </c>
      <c r="C23" s="20">
        <f>PREMIOS!H5</f>
        <v>0.3</v>
      </c>
      <c r="D23" s="20"/>
    </row>
    <row r="24" spans="2:4" ht="12.75">
      <c r="B24" s="2" t="s">
        <v>12</v>
      </c>
      <c r="C24" s="20">
        <f>PREMIOS!H6</f>
        <v>0.2</v>
      </c>
      <c r="D24" s="20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="75" zoomScaleNormal="75" workbookViewId="0" topLeftCell="A1">
      <selection activeCell="Y5" sqref="Y5"/>
    </sheetView>
  </sheetViews>
  <sheetFormatPr defaultColWidth="11.421875" defaultRowHeight="12.75"/>
  <cols>
    <col min="1" max="1" width="12.7109375" style="7" customWidth="1"/>
    <col min="2" max="2" width="8.140625" style="7" customWidth="1"/>
    <col min="3" max="3" width="9.140625" style="7" customWidth="1"/>
    <col min="4" max="4" width="6.57421875" style="7" customWidth="1"/>
    <col min="5" max="25" width="4.28125" style="7" customWidth="1"/>
    <col min="26" max="26" width="5.00390625" style="7" customWidth="1"/>
    <col min="27" max="16384" width="11.421875" style="7" customWidth="1"/>
  </cols>
  <sheetData>
    <row r="1" ht="18">
      <c r="A1" s="4" t="s">
        <v>6</v>
      </c>
    </row>
    <row r="3" spans="1:25" ht="12.75">
      <c r="A3" s="5" t="s">
        <v>1</v>
      </c>
      <c r="B3" s="6" t="s">
        <v>2</v>
      </c>
      <c r="C3" s="6" t="s">
        <v>3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6">
        <v>21</v>
      </c>
      <c r="Y3" s="8" t="s">
        <v>4</v>
      </c>
    </row>
    <row r="4" spans="1:25" ht="12.75">
      <c r="A4" s="9" t="s">
        <v>87</v>
      </c>
      <c r="B4" s="12">
        <f>SUM(D4:Y4)</f>
        <v>18.450000000000003</v>
      </c>
      <c r="C4" s="12"/>
      <c r="D4" s="12">
        <f>C23</f>
        <v>0.75</v>
      </c>
      <c r="E4" s="12"/>
      <c r="F4" s="12"/>
      <c r="G4" s="12"/>
      <c r="H4" s="12">
        <v>0.2</v>
      </c>
      <c r="I4" s="12">
        <v>0.2</v>
      </c>
      <c r="J4" s="12">
        <v>0.2</v>
      </c>
      <c r="K4" s="12">
        <v>0.2</v>
      </c>
      <c r="L4" s="12">
        <v>0.2</v>
      </c>
      <c r="M4" s="12">
        <v>0.75</v>
      </c>
      <c r="N4" s="12">
        <v>0.2</v>
      </c>
      <c r="O4" s="12">
        <v>0.2</v>
      </c>
      <c r="P4" s="12">
        <v>0.2</v>
      </c>
      <c r="Q4" s="12">
        <f>1.75+0.2</f>
        <v>1.95</v>
      </c>
      <c r="R4" s="12">
        <v>0.2</v>
      </c>
      <c r="S4" s="12">
        <v>0.2</v>
      </c>
      <c r="T4" s="12">
        <v>0.2</v>
      </c>
      <c r="U4" s="12">
        <v>0.95</v>
      </c>
      <c r="V4" s="12">
        <v>0.2</v>
      </c>
      <c r="W4" s="12">
        <v>1.95</v>
      </c>
      <c r="X4" s="12">
        <v>0.2</v>
      </c>
      <c r="Y4" s="14">
        <f>9+0.5</f>
        <v>9.5</v>
      </c>
    </row>
    <row r="5" spans="1:25" ht="12.75">
      <c r="A5" s="9" t="s">
        <v>88</v>
      </c>
      <c r="B5" s="12">
        <f aca="true" t="shared" si="0" ref="B5:B17">SUM(D5:Y5)</f>
        <v>4.25</v>
      </c>
      <c r="C5" s="12"/>
      <c r="D5" s="12"/>
      <c r="E5" s="12">
        <f>C22</f>
        <v>1.75</v>
      </c>
      <c r="F5" s="12">
        <f>C22</f>
        <v>1.75</v>
      </c>
      <c r="G5" s="12"/>
      <c r="H5" s="12">
        <v>0.75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4"/>
    </row>
    <row r="6" spans="1:25" ht="12.75">
      <c r="A6" s="9" t="s">
        <v>89</v>
      </c>
      <c r="B6" s="12">
        <f t="shared" si="0"/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4"/>
    </row>
    <row r="7" spans="1:25" ht="12.75">
      <c r="A7" s="9" t="s">
        <v>90</v>
      </c>
      <c r="B7" s="12">
        <f t="shared" si="0"/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</row>
    <row r="8" spans="1:25" ht="12.75">
      <c r="A8" s="9" t="s">
        <v>91</v>
      </c>
      <c r="B8" s="12">
        <f t="shared" si="0"/>
        <v>0.75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v>0.75</v>
      </c>
      <c r="P8" s="12"/>
      <c r="Q8" s="12"/>
      <c r="R8" s="12"/>
      <c r="S8" s="12"/>
      <c r="T8" s="12"/>
      <c r="U8" s="12"/>
      <c r="V8" s="12"/>
      <c r="W8" s="12"/>
      <c r="X8" s="12"/>
      <c r="Y8" s="14"/>
    </row>
    <row r="9" spans="1:25" ht="12.75">
      <c r="A9" s="9" t="s">
        <v>92</v>
      </c>
      <c r="B9" s="12">
        <f t="shared" si="0"/>
        <v>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4"/>
    </row>
    <row r="10" spans="1:25" ht="12.75">
      <c r="A10" s="9" t="s">
        <v>93</v>
      </c>
      <c r="B10" s="12">
        <f t="shared" si="0"/>
        <v>1.75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>
        <v>1.75</v>
      </c>
      <c r="W10" s="12"/>
      <c r="X10" s="12"/>
      <c r="Y10" s="14"/>
    </row>
    <row r="11" spans="1:25" ht="12.75">
      <c r="A11" s="9" t="s">
        <v>94</v>
      </c>
      <c r="B11" s="12">
        <f t="shared" si="0"/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4"/>
    </row>
    <row r="12" spans="1:25" ht="12.75">
      <c r="A12" s="9" t="s">
        <v>95</v>
      </c>
      <c r="B12" s="12">
        <f t="shared" si="0"/>
        <v>1.05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0.75</v>
      </c>
      <c r="U12" s="12"/>
      <c r="V12" s="12">
        <v>0.3</v>
      </c>
      <c r="W12" s="12"/>
      <c r="X12" s="12"/>
      <c r="Y12" s="14"/>
    </row>
    <row r="13" spans="1:25" ht="12.75">
      <c r="A13" s="9" t="s">
        <v>96</v>
      </c>
      <c r="B13" s="12">
        <f t="shared" si="0"/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4"/>
    </row>
    <row r="14" spans="1:25" ht="12.75">
      <c r="A14" s="9" t="s">
        <v>97</v>
      </c>
      <c r="B14" s="12">
        <f t="shared" si="0"/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4"/>
    </row>
    <row r="15" spans="1:25" ht="13.5" customHeight="1">
      <c r="A15" s="9" t="s">
        <v>98</v>
      </c>
      <c r="B15" s="12">
        <f t="shared" si="0"/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4"/>
    </row>
    <row r="16" spans="1:25" ht="13.5" customHeight="1">
      <c r="A16" s="9" t="s">
        <v>99</v>
      </c>
      <c r="B16" s="12">
        <f t="shared" si="0"/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4"/>
    </row>
    <row r="17" spans="1:25" ht="12.75">
      <c r="A17" s="9" t="s">
        <v>27</v>
      </c>
      <c r="B17" s="12">
        <f t="shared" si="0"/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4">
        <f>PREMIOS!D9</f>
        <v>0</v>
      </c>
    </row>
    <row r="18" spans="1:25" ht="12.75">
      <c r="A18" s="5"/>
      <c r="B18" s="15">
        <f>SUM(B4:B17)</f>
        <v>26.250000000000004</v>
      </c>
      <c r="C18" s="15">
        <f>-16+B18</f>
        <v>10.250000000000004</v>
      </c>
      <c r="D18" s="16">
        <f aca="true" t="shared" si="1" ref="D18:Y18">SUM(D4:D17)</f>
        <v>0.75</v>
      </c>
      <c r="E18" s="16">
        <f t="shared" si="1"/>
        <v>1.75</v>
      </c>
      <c r="F18" s="16">
        <f t="shared" si="1"/>
        <v>1.75</v>
      </c>
      <c r="G18" s="16">
        <f t="shared" si="1"/>
        <v>0</v>
      </c>
      <c r="H18" s="16">
        <f t="shared" si="1"/>
        <v>0.95</v>
      </c>
      <c r="I18" s="16">
        <f t="shared" si="1"/>
        <v>0.2</v>
      </c>
      <c r="J18" s="16">
        <f t="shared" si="1"/>
        <v>0.2</v>
      </c>
      <c r="K18" s="16">
        <f t="shared" si="1"/>
        <v>0.2</v>
      </c>
      <c r="L18" s="16">
        <f t="shared" si="1"/>
        <v>0.2</v>
      </c>
      <c r="M18" s="16">
        <f t="shared" si="1"/>
        <v>0.75</v>
      </c>
      <c r="N18" s="16">
        <f t="shared" si="1"/>
        <v>0.2</v>
      </c>
      <c r="O18" s="16">
        <f t="shared" si="1"/>
        <v>0.95</v>
      </c>
      <c r="P18" s="16">
        <f t="shared" si="1"/>
        <v>0.2</v>
      </c>
      <c r="Q18" s="16">
        <f t="shared" si="1"/>
        <v>1.95</v>
      </c>
      <c r="R18" s="16">
        <f t="shared" si="1"/>
        <v>0.2</v>
      </c>
      <c r="S18" s="16">
        <f t="shared" si="1"/>
        <v>0.2</v>
      </c>
      <c r="T18" s="16">
        <f t="shared" si="1"/>
        <v>0.95</v>
      </c>
      <c r="U18" s="16">
        <f t="shared" si="1"/>
        <v>0.95</v>
      </c>
      <c r="V18" s="16">
        <f t="shared" si="1"/>
        <v>2.25</v>
      </c>
      <c r="W18" s="16">
        <f t="shared" si="1"/>
        <v>1.95</v>
      </c>
      <c r="X18" s="16">
        <f t="shared" si="1"/>
        <v>0.2</v>
      </c>
      <c r="Y18" s="16">
        <f t="shared" si="1"/>
        <v>9.5</v>
      </c>
    </row>
    <row r="22" spans="1:4" ht="12.75">
      <c r="A22" s="2" t="s">
        <v>11</v>
      </c>
      <c r="B22" s="2" t="s">
        <v>20</v>
      </c>
      <c r="C22" s="20">
        <f>PREMIOS!H3</f>
        <v>1.75</v>
      </c>
      <c r="D22" s="20"/>
    </row>
    <row r="23" spans="1:4" ht="12.75">
      <c r="A23" s="2"/>
      <c r="B23" s="2" t="s">
        <v>21</v>
      </c>
      <c r="C23" s="20">
        <f>PREMIOS!H4</f>
        <v>0.75</v>
      </c>
      <c r="D23" s="20"/>
    </row>
    <row r="24" spans="1:4" ht="12.75">
      <c r="A24" s="2"/>
      <c r="B24" s="2" t="s">
        <v>22</v>
      </c>
      <c r="C24" s="20">
        <f>PREMIOS!H5</f>
        <v>0.3</v>
      </c>
      <c r="D24" s="20"/>
    </row>
    <row r="25" spans="1:4" ht="12.75">
      <c r="A25" s="2"/>
      <c r="B25" s="2" t="s">
        <v>12</v>
      </c>
      <c r="C25" s="20">
        <f>PREMIOS!H6</f>
        <v>0.2</v>
      </c>
      <c r="D25" s="20"/>
    </row>
  </sheetData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4"/>
  <sheetViews>
    <sheetView zoomScale="75" zoomScaleNormal="75" workbookViewId="0" topLeftCell="A1">
      <selection activeCell="T6" sqref="T6"/>
    </sheetView>
  </sheetViews>
  <sheetFormatPr defaultColWidth="11.421875" defaultRowHeight="12.75"/>
  <cols>
    <col min="1" max="1" width="19.00390625" style="7" customWidth="1"/>
    <col min="2" max="2" width="9.140625" style="7" customWidth="1"/>
    <col min="3" max="3" width="9.421875" style="7" customWidth="1"/>
    <col min="4" max="4" width="4.421875" style="7" customWidth="1"/>
    <col min="5" max="5" width="5.140625" style="7" bestFit="1" customWidth="1"/>
    <col min="6" max="24" width="4.421875" style="7" customWidth="1"/>
    <col min="25" max="25" width="6.421875" style="7" customWidth="1"/>
    <col min="26" max="16384" width="11.421875" style="7" customWidth="1"/>
  </cols>
  <sheetData>
    <row r="1" ht="18">
      <c r="A1" s="4" t="s">
        <v>5</v>
      </c>
    </row>
    <row r="2" ht="4.5" customHeight="1"/>
    <row r="3" spans="1:25" ht="12.75">
      <c r="A3" s="5" t="s">
        <v>1</v>
      </c>
      <c r="B3" s="6" t="s">
        <v>2</v>
      </c>
      <c r="C3" s="6" t="s">
        <v>3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6">
        <v>21</v>
      </c>
      <c r="Y3" s="8" t="s">
        <v>4</v>
      </c>
    </row>
    <row r="4" spans="1:25" ht="12.75">
      <c r="A4" s="9" t="s">
        <v>63</v>
      </c>
      <c r="B4" s="12">
        <f>SUM(D4:Y4)</f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4"/>
    </row>
    <row r="5" spans="1:25" ht="12.75">
      <c r="A5" s="9" t="s">
        <v>53</v>
      </c>
      <c r="B5" s="12">
        <f aca="true" t="shared" si="0" ref="B5:B16">SUM(D5:Y5)</f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4"/>
    </row>
    <row r="6" spans="1:25" ht="12.75">
      <c r="A6" s="9" t="s">
        <v>54</v>
      </c>
      <c r="B6" s="12">
        <f t="shared" si="0"/>
        <v>0.3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>
        <v>0.3</v>
      </c>
      <c r="U6" s="12"/>
      <c r="V6" s="12"/>
      <c r="W6" s="12"/>
      <c r="X6" s="12"/>
      <c r="Y6" s="14"/>
    </row>
    <row r="7" spans="1:25" ht="12.75">
      <c r="A7" s="9" t="s">
        <v>55</v>
      </c>
      <c r="B7" s="12">
        <f t="shared" si="0"/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</row>
    <row r="8" spans="1:25" ht="12.75">
      <c r="A8" s="9" t="s">
        <v>56</v>
      </c>
      <c r="B8" s="12">
        <f t="shared" si="0"/>
        <v>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4"/>
    </row>
    <row r="9" spans="1:25" ht="12.75">
      <c r="A9" s="9" t="s">
        <v>57</v>
      </c>
      <c r="B9" s="12">
        <f t="shared" si="0"/>
        <v>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4"/>
    </row>
    <row r="10" spans="1:25" ht="12.75">
      <c r="A10" s="9" t="s">
        <v>58</v>
      </c>
      <c r="B10" s="12">
        <f t="shared" si="0"/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4"/>
    </row>
    <row r="11" spans="1:25" ht="12.75">
      <c r="A11" s="9" t="s">
        <v>59</v>
      </c>
      <c r="B11" s="12">
        <f t="shared" si="0"/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4">
        <f>PREMIOS!D10</f>
        <v>0</v>
      </c>
    </row>
    <row r="12" spans="1:25" ht="12.75">
      <c r="A12" s="9" t="s">
        <v>60</v>
      </c>
      <c r="B12" s="12">
        <f t="shared" si="0"/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4"/>
    </row>
    <row r="13" spans="1:25" ht="12.75">
      <c r="A13" s="9" t="s">
        <v>61</v>
      </c>
      <c r="B13" s="12">
        <f t="shared" si="0"/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4">
        <f>PREMIOS!D6</f>
        <v>0</v>
      </c>
    </row>
    <row r="14" spans="1:25" ht="12.75">
      <c r="A14" s="9" t="s">
        <v>62</v>
      </c>
      <c r="B14" s="12">
        <f t="shared" si="0"/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4"/>
    </row>
    <row r="15" spans="1:25" ht="12.75">
      <c r="A15" s="9" t="s">
        <v>38</v>
      </c>
      <c r="B15" s="12">
        <f t="shared" si="0"/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4"/>
    </row>
    <row r="16" spans="1:25" ht="12.75">
      <c r="A16" s="9" t="s">
        <v>37</v>
      </c>
      <c r="B16" s="12">
        <f t="shared" si="0"/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4"/>
    </row>
    <row r="17" spans="1:25" ht="12.75">
      <c r="A17" s="5"/>
      <c r="B17" s="15">
        <f>SUM(B4:B16)</f>
        <v>0.3</v>
      </c>
      <c r="C17" s="15">
        <f>-16+B17</f>
        <v>-15.7</v>
      </c>
      <c r="D17" s="16">
        <f aca="true" t="shared" si="1" ref="D17:Y17">SUM(D4:D16)</f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  <c r="P17" s="16">
        <f t="shared" si="1"/>
        <v>0</v>
      </c>
      <c r="Q17" s="16">
        <f t="shared" si="1"/>
        <v>0</v>
      </c>
      <c r="R17" s="16">
        <f t="shared" si="1"/>
        <v>0</v>
      </c>
      <c r="S17" s="16">
        <f t="shared" si="1"/>
        <v>0</v>
      </c>
      <c r="T17" s="16">
        <f t="shared" si="1"/>
        <v>0.3</v>
      </c>
      <c r="U17" s="16">
        <f t="shared" si="1"/>
        <v>0</v>
      </c>
      <c r="V17" s="16">
        <f t="shared" si="1"/>
        <v>0</v>
      </c>
      <c r="W17" s="16">
        <f t="shared" si="1"/>
        <v>0</v>
      </c>
      <c r="X17" s="16">
        <f t="shared" si="1"/>
        <v>0</v>
      </c>
      <c r="Y17" s="16">
        <f t="shared" si="1"/>
        <v>0</v>
      </c>
    </row>
    <row r="21" spans="1:4" ht="12.75">
      <c r="A21" s="2" t="s">
        <v>11</v>
      </c>
      <c r="B21" s="2" t="s">
        <v>20</v>
      </c>
      <c r="C21" s="20">
        <f>PREMIOS!H3</f>
        <v>1.75</v>
      </c>
      <c r="D21" s="20"/>
    </row>
    <row r="22" spans="1:4" ht="12.75">
      <c r="A22" s="2"/>
      <c r="B22" s="2" t="s">
        <v>21</v>
      </c>
      <c r="C22" s="20">
        <f>PREMIOS!H4</f>
        <v>0.75</v>
      </c>
      <c r="D22" s="20"/>
    </row>
    <row r="23" spans="1:4" ht="12.75">
      <c r="A23" s="2"/>
      <c r="B23" s="2" t="s">
        <v>22</v>
      </c>
      <c r="C23" s="20">
        <f>PREMIOS!H5</f>
        <v>0.3</v>
      </c>
      <c r="D23" s="20"/>
    </row>
    <row r="24" spans="1:4" ht="12.75">
      <c r="A24" s="2"/>
      <c r="B24" s="2" t="s">
        <v>12</v>
      </c>
      <c r="C24" s="20">
        <f>PREMIOS!H6</f>
        <v>0.2</v>
      </c>
      <c r="D24" s="2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0"/>
  <sheetViews>
    <sheetView zoomScale="65" zoomScaleNormal="65" workbookViewId="0" topLeftCell="A1">
      <selection activeCell="Y17" sqref="Y17"/>
    </sheetView>
  </sheetViews>
  <sheetFormatPr defaultColWidth="11.421875" defaultRowHeight="12.75"/>
  <cols>
    <col min="1" max="1" width="19.28125" style="13" bestFit="1" customWidth="1"/>
    <col min="2" max="2" width="8.140625" style="13" bestFit="1" customWidth="1"/>
    <col min="3" max="3" width="9.140625" style="13" bestFit="1" customWidth="1"/>
    <col min="4" max="4" width="8.8515625" style="13" customWidth="1"/>
    <col min="5" max="26" width="5.421875" style="13" customWidth="1"/>
    <col min="27" max="16384" width="4.28125" style="13" customWidth="1"/>
  </cols>
  <sheetData>
    <row r="1" ht="18">
      <c r="A1" s="18" t="s">
        <v>17</v>
      </c>
    </row>
    <row r="3" spans="1:25" ht="12.75">
      <c r="A3" s="5" t="s">
        <v>1</v>
      </c>
      <c r="B3" s="6" t="s">
        <v>2</v>
      </c>
      <c r="C3" s="6" t="s">
        <v>3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6">
        <v>21</v>
      </c>
      <c r="Y3" s="8" t="s">
        <v>4</v>
      </c>
    </row>
    <row r="4" spans="1:25" ht="16.5" customHeight="1">
      <c r="A4" s="9" t="s">
        <v>100</v>
      </c>
      <c r="B4" s="12">
        <f>SUM(D4:Y4)</f>
        <v>2.5</v>
      </c>
      <c r="C4" s="12"/>
      <c r="D4" s="12"/>
      <c r="E4" s="12"/>
      <c r="F4" s="12"/>
      <c r="G4" s="12"/>
      <c r="H4" s="12"/>
      <c r="I4" s="12"/>
      <c r="J4" s="12"/>
      <c r="K4" s="12">
        <v>0.75</v>
      </c>
      <c r="L4" s="12"/>
      <c r="M4" s="12">
        <v>1.75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4"/>
    </row>
    <row r="5" spans="1:25" ht="16.5" customHeight="1">
      <c r="A5" s="9" t="s">
        <v>101</v>
      </c>
      <c r="B5" s="12">
        <f aca="true" t="shared" si="0" ref="B5:B16">SUM(D5:Y5)</f>
        <v>3.35</v>
      </c>
      <c r="C5" s="12"/>
      <c r="D5" s="12"/>
      <c r="E5" s="12">
        <f>C22</f>
        <v>0.75</v>
      </c>
      <c r="F5" s="12"/>
      <c r="G5" s="12"/>
      <c r="H5" s="12">
        <v>0.3</v>
      </c>
      <c r="I5" s="12">
        <v>0.3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4">
        <v>2</v>
      </c>
    </row>
    <row r="6" spans="1:25" ht="16.5" customHeight="1">
      <c r="A6" s="9" t="s">
        <v>102</v>
      </c>
      <c r="B6" s="12">
        <f t="shared" si="0"/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4"/>
    </row>
    <row r="7" spans="1:25" ht="16.5" customHeight="1">
      <c r="A7" s="9" t="s">
        <v>103</v>
      </c>
      <c r="B7" s="12">
        <f t="shared" si="0"/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</row>
    <row r="8" spans="1:25" ht="16.5" customHeight="1">
      <c r="A8" s="9" t="s">
        <v>104</v>
      </c>
      <c r="B8" s="12">
        <f t="shared" si="0"/>
        <v>0.5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4">
        <v>0.5</v>
      </c>
    </row>
    <row r="9" spans="1:25" ht="16.5" customHeight="1">
      <c r="A9" s="9" t="s">
        <v>105</v>
      </c>
      <c r="B9" s="12">
        <f t="shared" si="0"/>
        <v>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4"/>
    </row>
    <row r="10" spans="1:25" ht="16.5" customHeight="1">
      <c r="A10" s="9" t="s">
        <v>106</v>
      </c>
      <c r="B10" s="12">
        <f t="shared" si="0"/>
        <v>6.25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>
        <v>1.75</v>
      </c>
      <c r="S10" s="12">
        <v>1.75</v>
      </c>
      <c r="T10" s="12"/>
      <c r="U10" s="12"/>
      <c r="V10" s="12">
        <v>0.75</v>
      </c>
      <c r="W10" s="12"/>
      <c r="X10" s="12"/>
      <c r="Y10" s="14">
        <v>2</v>
      </c>
    </row>
    <row r="11" spans="1:25" ht="16.5" customHeight="1">
      <c r="A11" s="9" t="s">
        <v>107</v>
      </c>
      <c r="B11" s="12">
        <f t="shared" si="0"/>
        <v>0.6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v>0.3</v>
      </c>
      <c r="M11" s="12"/>
      <c r="N11" s="12"/>
      <c r="O11" s="12"/>
      <c r="P11" s="12"/>
      <c r="Q11" s="12"/>
      <c r="R11" s="12">
        <v>0.3</v>
      </c>
      <c r="S11" s="12"/>
      <c r="T11" s="12"/>
      <c r="U11" s="12"/>
      <c r="V11" s="12"/>
      <c r="W11" s="12"/>
      <c r="X11" s="12"/>
      <c r="Y11" s="14"/>
    </row>
    <row r="12" spans="1:25" ht="16.5" customHeight="1">
      <c r="A12" s="9" t="s">
        <v>108</v>
      </c>
      <c r="B12" s="12">
        <f t="shared" si="0"/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4"/>
    </row>
    <row r="13" spans="1:25" ht="16.5" customHeight="1">
      <c r="A13" s="9" t="s">
        <v>109</v>
      </c>
      <c r="B13" s="12">
        <f t="shared" si="0"/>
        <v>2.35</v>
      </c>
      <c r="C13" s="12"/>
      <c r="D13" s="12">
        <f>C21</f>
        <v>1.75</v>
      </c>
      <c r="E13" s="12">
        <f>C24</f>
        <v>0.2</v>
      </c>
      <c r="F13" s="12">
        <f>C24</f>
        <v>0.2</v>
      </c>
      <c r="G13" s="12">
        <f>C24</f>
        <v>0.2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4"/>
    </row>
    <row r="14" spans="1:25" ht="16.5" customHeight="1">
      <c r="A14" s="9" t="s">
        <v>110</v>
      </c>
      <c r="B14" s="12">
        <f t="shared" si="0"/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4"/>
    </row>
    <row r="15" spans="1:25" ht="16.5" customHeight="1">
      <c r="A15" s="9" t="s">
        <v>112</v>
      </c>
      <c r="B15" s="12">
        <f t="shared" si="0"/>
        <v>2.25</v>
      </c>
      <c r="C15" s="12"/>
      <c r="D15" s="12"/>
      <c r="E15" s="12"/>
      <c r="F15" s="12"/>
      <c r="G15" s="12">
        <f>C21</f>
        <v>1.75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4">
        <v>0.5</v>
      </c>
    </row>
    <row r="16" spans="1:25" ht="16.5" customHeight="1">
      <c r="A16" s="9" t="s">
        <v>111</v>
      </c>
      <c r="B16" s="12">
        <f t="shared" si="0"/>
        <v>1.8</v>
      </c>
      <c r="C16" s="12"/>
      <c r="D16" s="12"/>
      <c r="E16" s="12"/>
      <c r="F16" s="12"/>
      <c r="G16" s="12">
        <f>C23</f>
        <v>0.3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4">
        <v>1.5</v>
      </c>
    </row>
    <row r="17" spans="1:25" ht="16.5" customHeight="1">
      <c r="A17" s="5"/>
      <c r="B17" s="15">
        <f>SUM(B4:B16)</f>
        <v>19.599999999999998</v>
      </c>
      <c r="C17" s="15">
        <f>-16+B17</f>
        <v>3.599999999999998</v>
      </c>
      <c r="D17" s="16">
        <f aca="true" t="shared" si="1" ref="D17:Y17">SUM(D4:D16)</f>
        <v>1.75</v>
      </c>
      <c r="E17" s="16">
        <f t="shared" si="1"/>
        <v>0.95</v>
      </c>
      <c r="F17" s="16">
        <f t="shared" si="1"/>
        <v>0.2</v>
      </c>
      <c r="G17" s="16">
        <f t="shared" si="1"/>
        <v>2.25</v>
      </c>
      <c r="H17" s="16">
        <f t="shared" si="1"/>
        <v>0.3</v>
      </c>
      <c r="I17" s="16">
        <f t="shared" si="1"/>
        <v>0.3</v>
      </c>
      <c r="J17" s="16">
        <f t="shared" si="1"/>
        <v>0</v>
      </c>
      <c r="K17" s="16">
        <f t="shared" si="1"/>
        <v>0.75</v>
      </c>
      <c r="L17" s="16">
        <f t="shared" si="1"/>
        <v>0.3</v>
      </c>
      <c r="M17" s="16">
        <f t="shared" si="1"/>
        <v>1.75</v>
      </c>
      <c r="N17" s="16">
        <f t="shared" si="1"/>
        <v>0</v>
      </c>
      <c r="O17" s="16">
        <f t="shared" si="1"/>
        <v>0</v>
      </c>
      <c r="P17" s="16">
        <f t="shared" si="1"/>
        <v>0</v>
      </c>
      <c r="Q17" s="16">
        <f t="shared" si="1"/>
        <v>0</v>
      </c>
      <c r="R17" s="16">
        <f t="shared" si="1"/>
        <v>2.05</v>
      </c>
      <c r="S17" s="16">
        <f t="shared" si="1"/>
        <v>1.75</v>
      </c>
      <c r="T17" s="16">
        <f t="shared" si="1"/>
        <v>0</v>
      </c>
      <c r="U17" s="16">
        <f t="shared" si="1"/>
        <v>0</v>
      </c>
      <c r="V17" s="16">
        <f t="shared" si="1"/>
        <v>0.75</v>
      </c>
      <c r="W17" s="16">
        <f t="shared" si="1"/>
        <v>0</v>
      </c>
      <c r="X17" s="16">
        <f t="shared" si="1"/>
        <v>0</v>
      </c>
      <c r="Y17" s="16">
        <f t="shared" si="1"/>
        <v>6.5</v>
      </c>
    </row>
    <row r="18" ht="16.5" customHeight="1"/>
    <row r="19" ht="16.5" customHeight="1"/>
    <row r="20" ht="16.5" customHeight="1"/>
    <row r="21" spans="1:4" ht="16.5" customHeight="1">
      <c r="A21" s="2" t="s">
        <v>11</v>
      </c>
      <c r="B21" s="2" t="s">
        <v>20</v>
      </c>
      <c r="C21" s="20">
        <f>PREMIOS!H3</f>
        <v>1.75</v>
      </c>
      <c r="D21" s="20"/>
    </row>
    <row r="22" spans="1:4" ht="16.5" customHeight="1">
      <c r="A22" s="2"/>
      <c r="B22" s="2" t="s">
        <v>21</v>
      </c>
      <c r="C22" s="20">
        <f>PREMIOS!H4</f>
        <v>0.75</v>
      </c>
      <c r="D22" s="20"/>
    </row>
    <row r="23" spans="1:4" ht="16.5" customHeight="1">
      <c r="A23" s="2"/>
      <c r="B23" s="2" t="s">
        <v>22</v>
      </c>
      <c r="C23" s="20">
        <f>PREMIOS!H5</f>
        <v>0.3</v>
      </c>
      <c r="D23" s="20"/>
    </row>
    <row r="24" spans="1:4" ht="16.5" customHeight="1">
      <c r="A24" s="2"/>
      <c r="B24" s="2" t="s">
        <v>12</v>
      </c>
      <c r="C24" s="20">
        <f>PREMIOS!H6</f>
        <v>0.2</v>
      </c>
      <c r="D24" s="20"/>
    </row>
    <row r="25" ht="16.5" customHeight="1"/>
    <row r="26" ht="16.5" customHeight="1"/>
    <row r="27" ht="16.5" customHeight="1"/>
    <row r="28" ht="16.5" customHeight="1"/>
    <row r="29" ht="16.5" customHeight="1"/>
    <row r="30" spans="1:26" s="19" customFormat="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Mielgo</dc:creator>
  <cp:keywords/>
  <dc:description/>
  <cp:lastModifiedBy>Roberto</cp:lastModifiedBy>
  <cp:lastPrinted>2002-09-05T22:03:54Z</cp:lastPrinted>
  <dcterms:created xsi:type="dcterms:W3CDTF">2001-07-08T15:57:15Z</dcterms:created>
  <dcterms:modified xsi:type="dcterms:W3CDTF">2005-07-24T20:35:37Z</dcterms:modified>
  <cp:category/>
  <cp:version/>
  <cp:contentType/>
  <cp:contentStatus/>
</cp:coreProperties>
</file>